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675" yWindow="-75" windowWidth="15990" windowHeight="11040"/>
  </bookViews>
  <sheets>
    <sheet name="1 выборка" sheetId="4" r:id="rId1"/>
  </sheets>
  <externalReferences>
    <externalReference r:id="rId2"/>
    <externalReference r:id="rId3"/>
  </externalReferences>
  <definedNames>
    <definedName name="wsDatabase" localSheetId="0">[1]Описание!$L$35:$L$36</definedName>
    <definedName name="wsDatabase">[2]Excell!$B$19:$B$20</definedName>
    <definedName name="xdata1" localSheetId="0" hidden="1">150+(ROW(OFFSET(#REF!,0,0,1000,1))-1)*0.0600600601</definedName>
    <definedName name="xdata1" hidden="1">150+(ROW(OFFSET(#REF!,0,0,1000,1))-1)*0.0600600601</definedName>
    <definedName name="xdata2" localSheetId="0" hidden="1">150+(ROW(OFFSET(#REF!,0,0,1000,1))-1)*0.0500500501</definedName>
    <definedName name="xdata2" hidden="1">150+(ROW(OFFSET(#REF!,0,0,1000,1))-1)*0.0500500501</definedName>
  </definedNames>
  <calcPr calcId="145621"/>
</workbook>
</file>

<file path=xl/calcChain.xml><?xml version="1.0" encoding="utf-8"?>
<calcChain xmlns="http://schemas.openxmlformats.org/spreadsheetml/2006/main">
  <c r="C14" i="4" l="1"/>
  <c r="C2" i="4" l="1"/>
  <c r="C3" i="4"/>
  <c r="C4" i="4"/>
  <c r="C5" i="4"/>
  <c r="C6" i="4"/>
  <c r="C7" i="4"/>
  <c r="C8" i="4"/>
  <c r="C9" i="4"/>
  <c r="C10" i="4"/>
  <c r="C11" i="4"/>
  <c r="C12" i="4"/>
  <c r="C13" i="4"/>
  <c r="C15" i="4"/>
  <c r="C16" i="4"/>
  <c r="C17" i="4"/>
  <c r="C18" i="4"/>
  <c r="C19" i="4"/>
  <c r="C20" i="4"/>
  <c r="C21" i="4"/>
  <c r="C22" i="4"/>
  <c r="C23" i="4"/>
  <c r="C24" i="4"/>
  <c r="C25" i="4"/>
</calcChain>
</file>

<file path=xl/sharedStrings.xml><?xml version="1.0" encoding="utf-8"?>
<sst xmlns="http://schemas.openxmlformats.org/spreadsheetml/2006/main" count="27" uniqueCount="27">
  <si>
    <t>Число интервалов k</t>
  </si>
  <si>
    <t>Процентиль 2,5%</t>
  </si>
  <si>
    <t>M-2sd</t>
  </si>
  <si>
    <t>Процентиль 97,5%</t>
  </si>
  <si>
    <t>M+2sd</t>
  </si>
  <si>
    <t>Процентиль 16%</t>
  </si>
  <si>
    <t>M-sd</t>
  </si>
  <si>
    <t>Процентиль 84%</t>
  </si>
  <si>
    <t>M+sd</t>
  </si>
  <si>
    <r>
      <t>Эксцесс Ex</t>
    </r>
    <r>
      <rPr>
        <b/>
        <sz val="14"/>
        <color rgb="FFFF0000"/>
        <rFont val="Times New Roman"/>
        <family val="1"/>
        <charset val="204"/>
      </rPr>
      <t xml:space="preserve"> [±1]</t>
    </r>
  </si>
  <si>
    <r>
      <t>Асимметрия (скос) As</t>
    </r>
    <r>
      <rPr>
        <b/>
        <sz val="14"/>
        <color rgb="FFFF0000"/>
        <rFont val="Times New Roman"/>
        <family val="1"/>
        <charset val="204"/>
      </rPr>
      <t xml:space="preserve"> [±0,2]</t>
    </r>
  </si>
  <si>
    <r>
      <t>Коэффициент вариации CV=sd/M</t>
    </r>
    <r>
      <rPr>
        <b/>
        <sz val="14"/>
        <color rgb="FFFF0000"/>
        <rFont val="Times New Roman"/>
        <family val="1"/>
        <charset val="204"/>
      </rPr>
      <t xml:space="preserve"> [0,1]</t>
    </r>
  </si>
  <si>
    <t>95% Верхняя доверительная граница Ме</t>
  </si>
  <si>
    <r>
      <t>95% Нижняя доверительная граница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Ме</t>
    </r>
  </si>
  <si>
    <t>Процентиль 75%</t>
  </si>
  <si>
    <t>Процентиль 25%</t>
  </si>
  <si>
    <t>Медиана выборки Ме</t>
  </si>
  <si>
    <t>Доверительный интервал 95%ДИ</t>
  </si>
  <si>
    <t>Стандартное отклонение sd</t>
  </si>
  <si>
    <t>Среднее арифметическое М</t>
  </si>
  <si>
    <t>Максимум</t>
  </si>
  <si>
    <t>Минимум</t>
  </si>
  <si>
    <t>Объём выборки, n</t>
  </si>
  <si>
    <t>Значения</t>
  </si>
  <si>
    <t>Показатели</t>
  </si>
  <si>
    <t xml:space="preserve">Внимание! Цветные ячейки содержат формулы . 
</t>
  </si>
  <si>
    <r>
      <t>Средняя квадратичная погрешность  m</t>
    </r>
    <r>
      <rPr>
        <b/>
        <sz val="14"/>
        <color rgb="FFFF0000"/>
        <rFont val="Times New Roman"/>
        <family val="1"/>
        <charset val="204"/>
      </rPr>
      <t xml:space="preserve"> [0,5]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</si>
</sst>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0.0"/>
  </numFmts>
  <fonts count="17" x14ac:knownFonts="1">
    <font>
      <sz val="11"/>
      <color theme="1"/>
      <name val="Times New Roman"/>
      <family val="2"/>
      <scheme val="minor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scheme val="minor"/>
    </font>
    <font>
      <sz val="12"/>
      <color rgb="FF0000FF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2"/>
      <scheme val="minor"/>
    </font>
    <font>
      <sz val="14"/>
      <color rgb="FF000000"/>
      <name val="Times New Roman"/>
      <family val="1"/>
      <charset val="204"/>
      <scheme val="minor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</borders>
  <cellStyleXfs count="14">
    <xf numFmtId="0" fontId="0" fillId="0" borderId="0"/>
    <xf numFmtId="44" fontId="3" fillId="0" borderId="0" applyFont="0" applyFill="0" applyBorder="0" applyAlignment="0" applyProtection="0"/>
    <xf numFmtId="0" fontId="2" fillId="0" borderId="0"/>
    <xf numFmtId="0" fontId="5" fillId="0" borderId="0"/>
    <xf numFmtId="0" fontId="6" fillId="0" borderId="0"/>
    <xf numFmtId="0" fontId="16" fillId="0" borderId="0">
      <alignment horizontal="center" wrapText="1"/>
    </xf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2" fillId="0" borderId="0"/>
    <xf numFmtId="0" fontId="1" fillId="0" borderId="0"/>
  </cellStyleXfs>
  <cellXfs count="41">
    <xf numFmtId="0" fontId="0" fillId="0" borderId="0" xfId="0"/>
    <xf numFmtId="0" fontId="2" fillId="0" borderId="0" xfId="2"/>
    <xf numFmtId="0" fontId="2" fillId="0" borderId="0" xfId="2" applyFill="1" applyAlignment="1">
      <alignment horizontal="center"/>
    </xf>
    <xf numFmtId="164" fontId="4" fillId="0" borderId="0" xfId="2" applyNumberFormat="1" applyFont="1" applyAlignment="1">
      <alignment horizontal="center"/>
    </xf>
    <xf numFmtId="49" fontId="7" fillId="0" borderId="0" xfId="2" applyNumberFormat="1" applyFont="1" applyFill="1" applyAlignment="1">
      <alignment horizontal="center"/>
    </xf>
    <xf numFmtId="0" fontId="2" fillId="0" borderId="0" xfId="2" applyFont="1"/>
    <xf numFmtId="1" fontId="2" fillId="0" borderId="0" xfId="2" applyNumberFormat="1"/>
    <xf numFmtId="0" fontId="2" fillId="0" borderId="0" xfId="2" applyFont="1" applyAlignment="1">
      <alignment horizontal="left"/>
    </xf>
    <xf numFmtId="0" fontId="2" fillId="0" borderId="0" xfId="2" applyFont="1" applyFill="1" applyAlignment="1">
      <alignment horizontal="center"/>
    </xf>
    <xf numFmtId="164" fontId="8" fillId="2" borderId="2" xfId="4" applyNumberFormat="1" applyFont="1" applyFill="1" applyBorder="1" applyAlignment="1">
      <alignment horizontal="center"/>
    </xf>
    <xf numFmtId="0" fontId="8" fillId="0" borderId="3" xfId="4" applyFont="1" applyBorder="1" applyAlignment="1">
      <alignment horizontal="left"/>
    </xf>
    <xf numFmtId="0" fontId="10" fillId="0" borderId="5" xfId="2" applyFont="1" applyBorder="1"/>
    <xf numFmtId="0" fontId="10" fillId="0" borderId="7" xfId="2" applyFont="1" applyBorder="1"/>
    <xf numFmtId="0" fontId="10" fillId="0" borderId="3" xfId="2" applyFont="1" applyBorder="1"/>
    <xf numFmtId="0" fontId="11" fillId="0" borderId="7" xfId="2" applyFont="1" applyFill="1" applyBorder="1"/>
    <xf numFmtId="0" fontId="11" fillId="0" borderId="10" xfId="2" applyFont="1" applyFill="1" applyBorder="1"/>
    <xf numFmtId="2" fontId="11" fillId="3" borderId="4" xfId="2" applyNumberFormat="1" applyFont="1" applyFill="1" applyBorder="1" applyAlignment="1">
      <alignment horizontal="center"/>
    </xf>
    <xf numFmtId="0" fontId="11" fillId="0" borderId="5" xfId="2" applyFont="1" applyFill="1" applyBorder="1"/>
    <xf numFmtId="2" fontId="11" fillId="3" borderId="6" xfId="2" applyNumberFormat="1" applyFont="1" applyFill="1" applyBorder="1" applyAlignment="1">
      <alignment horizontal="center"/>
    </xf>
    <xf numFmtId="164" fontId="11" fillId="3" borderId="6" xfId="2" applyNumberFormat="1" applyFont="1" applyFill="1" applyBorder="1" applyAlignment="1">
      <alignment horizontal="center"/>
    </xf>
    <xf numFmtId="0" fontId="11" fillId="0" borderId="7" xfId="2" applyFont="1" applyFill="1" applyBorder="1" applyAlignment="1">
      <alignment horizontal="left"/>
    </xf>
    <xf numFmtId="2" fontId="11" fillId="3" borderId="9" xfId="2" applyNumberFormat="1" applyFont="1" applyFill="1" applyBorder="1" applyAlignment="1">
      <alignment horizontal="center"/>
    </xf>
    <xf numFmtId="0" fontId="8" fillId="0" borderId="7" xfId="2" applyFont="1" applyFill="1" applyBorder="1"/>
    <xf numFmtId="164" fontId="14" fillId="3" borderId="11" xfId="0" applyNumberFormat="1" applyFont="1" applyFill="1" applyBorder="1" applyAlignment="1">
      <alignment horizontal="center" vertical="center"/>
    </xf>
    <xf numFmtId="0" fontId="14" fillId="0" borderId="12" xfId="0" applyFont="1" applyFill="1" applyBorder="1"/>
    <xf numFmtId="0" fontId="2" fillId="0" borderId="0" xfId="2" applyFont="1" applyBorder="1"/>
    <xf numFmtId="1" fontId="2" fillId="0" borderId="0" xfId="2" applyNumberFormat="1" applyFont="1" applyAlignment="1">
      <alignment horizontal="center"/>
    </xf>
    <xf numFmtId="0" fontId="2" fillId="0" borderId="0" xfId="2" applyBorder="1"/>
    <xf numFmtId="0" fontId="11" fillId="3" borderId="9" xfId="2" applyFont="1" applyFill="1" applyBorder="1" applyAlignment="1">
      <alignment horizontal="center"/>
    </xf>
    <xf numFmtId="0" fontId="15" fillId="0" borderId="1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6" fillId="0" borderId="0" xfId="3" applyNumberFormat="1" applyFont="1" applyFill="1" applyBorder="1" applyAlignment="1">
      <alignment horizontal="center" vertical="center"/>
    </xf>
    <xf numFmtId="164" fontId="9" fillId="3" borderId="6" xfId="2" applyNumberFormat="1" applyFont="1" applyFill="1" applyBorder="1" applyAlignment="1">
      <alignment horizontal="center"/>
    </xf>
    <xf numFmtId="164" fontId="9" fillId="3" borderId="4" xfId="2" applyNumberFormat="1" applyFont="1" applyFill="1" applyBorder="1" applyAlignment="1">
      <alignment horizontal="center"/>
    </xf>
    <xf numFmtId="164" fontId="11" fillId="3" borderId="9" xfId="2" applyNumberFormat="1" applyFont="1" applyFill="1" applyBorder="1" applyAlignment="1">
      <alignment horizontal="center"/>
    </xf>
    <xf numFmtId="164" fontId="10" fillId="3" borderId="8" xfId="1" applyNumberFormat="1" applyFont="1" applyFill="1" applyBorder="1" applyAlignment="1">
      <alignment horizontal="center"/>
    </xf>
    <xf numFmtId="164" fontId="10" fillId="3" borderId="6" xfId="1" applyNumberFormat="1" applyFont="1" applyFill="1" applyBorder="1" applyAlignment="1">
      <alignment horizontal="center"/>
    </xf>
    <xf numFmtId="164" fontId="9" fillId="3" borderId="4" xfId="1" applyNumberFormat="1" applyFont="1" applyFill="1" applyBorder="1" applyAlignment="1">
      <alignment horizontal="center"/>
    </xf>
    <xf numFmtId="0" fontId="1" fillId="3" borderId="14" xfId="13" applyFont="1" applyFill="1" applyBorder="1" applyAlignment="1">
      <alignment horizontal="center" vertical="center"/>
    </xf>
  </cellXfs>
  <cellStyles count="14">
    <cellStyle name="BoldCenter" xfId="5"/>
    <cellStyle name="Денежный" xfId="1" builtinId="4"/>
    <cellStyle name="Обычный" xfId="0" builtinId="0"/>
    <cellStyle name="Обычный 2" xfId="4"/>
    <cellStyle name="Обычный 3" xfId="6"/>
    <cellStyle name="Обычный 3 2" xfId="2"/>
    <cellStyle name="Обычный 3 2 2" xfId="7"/>
    <cellStyle name="Обычный 3 2 3" xfId="13"/>
    <cellStyle name="Обычный 3 3" xfId="8"/>
    <cellStyle name="Обычный 4" xfId="9"/>
    <cellStyle name="Обычный 4 2" xfId="10"/>
    <cellStyle name="Обычный 5" xfId="11"/>
    <cellStyle name="Обычный 6" xfId="12"/>
    <cellStyle name="Обычный_архив по степени ожирения 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595313</xdr:colOff>
      <xdr:row>0</xdr:row>
      <xdr:rowOff>132290</xdr:rowOff>
    </xdr:from>
    <xdr:to>
      <xdr:col>18</xdr:col>
      <xdr:colOff>215636</xdr:colOff>
      <xdr:row>23</xdr:row>
      <xdr:rowOff>211667</xdr:rowOff>
    </xdr:to>
    <xdr:sp macro="" textlink="">
      <xdr:nvSpPr>
        <xdr:cNvPr id="2" name="TextBox 1"/>
        <xdr:cNvSpPr txBox="1"/>
      </xdr:nvSpPr>
      <xdr:spPr>
        <a:xfrm>
          <a:off x="2424113" y="132290"/>
          <a:ext cx="8764323" cy="4441827"/>
        </a:xfrm>
        <a:prstGeom prst="rect">
          <a:avLst/>
        </a:prstGeom>
        <a:solidFill>
          <a:schemeClr val="lt1"/>
        </a:solidFill>
        <a:ln w="1905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 b="1"/>
            <a:t>                                                                                        Инструкция</a:t>
          </a:r>
        </a:p>
        <a:p>
          <a:r>
            <a:rPr lang="ru-RU" sz="1400"/>
            <a:t>1. Данные вводятся в столбец А и обязательно сортируются. </a:t>
          </a:r>
        </a:p>
        <a:p>
          <a:r>
            <a:rPr lang="ru-RU" sz="1400"/>
            <a:t>2. Сравнить объём </a:t>
          </a:r>
          <a:r>
            <a:rPr lang="ru-RU" sz="1400" b="1"/>
            <a:t>новой</a:t>
          </a:r>
          <a:r>
            <a:rPr lang="ru-RU" sz="1400"/>
            <a:t> выборки </a:t>
          </a:r>
          <a:r>
            <a:rPr lang="de-DE" sz="1400"/>
            <a:t>n(</a:t>
          </a:r>
          <a:r>
            <a:rPr lang="ru-RU" sz="1400" b="1"/>
            <a:t>н</a:t>
          </a:r>
          <a:r>
            <a:rPr lang="ru-RU" sz="1400"/>
            <a:t>) и объём выборки в </a:t>
          </a:r>
          <a:r>
            <a:rPr lang="ru-RU" sz="1400" b="1"/>
            <a:t>шаблоне</a:t>
          </a:r>
          <a:r>
            <a:rPr lang="ru-RU" sz="1400"/>
            <a:t> </a:t>
          </a:r>
          <a:r>
            <a:rPr lang="de-DE" sz="1400"/>
            <a:t>n(</a:t>
          </a:r>
          <a:r>
            <a:rPr lang="ru-RU" sz="1400" b="1"/>
            <a:t>ш</a:t>
          </a:r>
          <a:r>
            <a:rPr lang="ru-RU" sz="1400"/>
            <a:t>). </a:t>
          </a:r>
        </a:p>
        <a:p>
          <a:r>
            <a:rPr lang="ru-RU" sz="1400"/>
            <a:t>Если </a:t>
          </a:r>
          <a:r>
            <a:rPr lang="de-DE" sz="1400"/>
            <a:t>n(</a:t>
          </a:r>
          <a:r>
            <a:rPr lang="ru-RU" sz="1400" b="1"/>
            <a:t>н</a:t>
          </a:r>
          <a:r>
            <a:rPr lang="ru-RU" sz="1400"/>
            <a:t>) больше </a:t>
          </a:r>
          <a:r>
            <a:rPr lang="de-DE" sz="1400"/>
            <a:t>n(</a:t>
          </a:r>
          <a:r>
            <a:rPr lang="ru-RU" sz="1400" b="1"/>
            <a:t>ш</a:t>
          </a:r>
          <a:r>
            <a:rPr lang="ru-RU" sz="1400"/>
            <a:t>), ввести данные исследуемой выборки в столбец А поверх тех, что находятся в столбце А. </a:t>
          </a:r>
          <a:r>
            <a:rPr lang="en-US" sz="1400"/>
            <a:t>   </a:t>
          </a:r>
          <a:r>
            <a:rPr lang="ru-RU" sz="1400"/>
            <a:t>     Если </a:t>
          </a:r>
          <a:r>
            <a:rPr lang="de-DE" sz="1400"/>
            <a:t>n(</a:t>
          </a:r>
          <a:r>
            <a:rPr lang="ru-RU" sz="1400" b="1"/>
            <a:t>н</a:t>
          </a:r>
          <a:r>
            <a:rPr lang="ru-RU" sz="1400"/>
            <a:t>) меньше </a:t>
          </a:r>
          <a:r>
            <a:rPr lang="de-DE" sz="1400"/>
            <a:t>n(</a:t>
          </a:r>
          <a:r>
            <a:rPr lang="ru-RU" sz="1400" b="1"/>
            <a:t>ш</a:t>
          </a:r>
          <a:r>
            <a:rPr lang="ru-RU" sz="1400"/>
            <a:t>), удалить часть ячеек из столбца А так, чтобы  </a:t>
          </a:r>
          <a:r>
            <a:rPr lang="de-DE" sz="1400"/>
            <a:t>n(</a:t>
          </a:r>
          <a:r>
            <a:rPr lang="ru-RU" sz="1400" b="1"/>
            <a:t>ш</a:t>
          </a:r>
          <a:r>
            <a:rPr lang="ru-RU" sz="1400"/>
            <a:t>) было меньше или равно </a:t>
          </a:r>
          <a:r>
            <a:rPr lang="de-DE" sz="1400"/>
            <a:t>n(</a:t>
          </a:r>
          <a:r>
            <a:rPr lang="ru-RU" sz="1400" b="1"/>
            <a:t>н</a:t>
          </a:r>
          <a:r>
            <a:rPr lang="ru-RU" sz="1400"/>
            <a:t>). Удалять можно и сверху и снизу. </a:t>
          </a:r>
        </a:p>
        <a:p>
          <a:r>
            <a:rPr lang="ru-RU" sz="1400"/>
            <a:t>3. В строках 2-12 столбца С</a:t>
          </a:r>
          <a:r>
            <a:rPr lang="de-DE" sz="1400"/>
            <a:t> </a:t>
          </a:r>
          <a:r>
            <a:rPr lang="ru-RU" sz="1400"/>
            <a:t>указаны значения основных параметров выборки. Доверительный интервал 95% ДИ рассчитывается с учётом объёма выборки </a:t>
          </a:r>
          <a:r>
            <a:rPr lang="de-DE" sz="1400"/>
            <a:t>n. </a:t>
          </a:r>
          <a:r>
            <a:rPr lang="ru-RU" sz="1400"/>
            <a:t>Число знаков после запятой устанавливается при необходимости стандартными для </a:t>
          </a:r>
          <a:r>
            <a:rPr lang="de-DE" sz="1400"/>
            <a:t>Excel </a:t>
          </a:r>
          <a:r>
            <a:rPr lang="ru-RU" sz="1400"/>
            <a:t>приёмами.</a:t>
          </a:r>
        </a:p>
        <a:p>
          <a:r>
            <a:rPr lang="ru-RU" sz="1400"/>
            <a:t>4. В строках 13-16 столбца В указаны дополнительные показатели с числами в квадратных скобках. Если значения выборки в столбце С не превышают чисел </a:t>
          </a:r>
          <a:r>
            <a:rPr lang="ru-RU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в квадратных скобках</a:t>
          </a:r>
          <a:r>
            <a:rPr lang="ru-RU" sz="1400"/>
            <a:t>, можно считать выборку нормальной или близкой к нормальной. Превышение </a:t>
          </a:r>
          <a:r>
            <a:rPr lang="ru-RU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чисел в квадратных скобках </a:t>
          </a:r>
          <a:r>
            <a:rPr lang="ru-RU" sz="1400"/>
            <a:t>может свидетельствовать об отклонении от нормальности. Все признаки нормальности приведены в учебном пособии Е. Н. Львовский. Статистические методы построения эмпирических формул. М, "Высшая школа", 1988, 239 с. </a:t>
          </a:r>
        </a:p>
        <a:p>
          <a:r>
            <a:rPr lang="ru-RU" sz="1400"/>
            <a:t>5. В строках 17-24 столбца В указано интуитивно понятное соответствие между отклонениями от среднего и процентилями для оценки близости распределения к нормальному, предложенное в работе С. Гланц. Медико-биологическая статистика. Пер. с англ. М., Практика, 1998,459 с.</a:t>
          </a:r>
        </a:p>
        <a:p>
          <a:r>
            <a:rPr lang="ru-RU" sz="1400"/>
            <a:t>6. </a:t>
          </a:r>
          <a:r>
            <a:rPr lang="ru-RU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Для выборки, которая признана нормальной или близкой к нормальной,</a:t>
          </a:r>
          <a:r>
            <a:rPr lang="ru-RU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р</a:t>
          </a:r>
          <a:r>
            <a:rPr lang="ru-RU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екомендуется использовать доверительный интервал</a:t>
          </a:r>
          <a:r>
            <a:rPr lang="ru-RU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среднего М; этот интервал всегда симметричен относительно М.</a:t>
          </a:r>
        </a:p>
        <a:p>
          <a:r>
            <a:rPr lang="ru-RU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7.</a:t>
          </a:r>
          <a:r>
            <a:rPr lang="ru-RU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400"/>
            <a:t>Для выборки,</a:t>
          </a:r>
          <a:r>
            <a:rPr lang="ru-RU" sz="1400" baseline="0"/>
            <a:t> которая </a:t>
          </a:r>
          <a:r>
            <a:rPr lang="ru-RU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не признана нормальной, рекомендуется </a:t>
          </a:r>
          <a:r>
            <a:rPr lang="ru-RU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использовать</a:t>
          </a:r>
          <a:r>
            <a:rPr lang="ru-RU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 нижнюю и  верхнюю доверительные границы медианы Ме; эти границы часто несимметричны относительно Ме.  Границы рассчитаны по формулам из книги А.И. Кобзарь. Прикладная математическая статистика. Для инженеров и научных работников. М., Физматлит, 2006, 816 с. </a:t>
          </a:r>
        </a:p>
        <a:p>
          <a:r>
            <a:rPr lang="ru-RU" sz="1400"/>
            <a:t>8. В строке 25  столбца С указано рекомендуемое число интервалов гистограммы, если возникнет желание или необходимость её построить в </a:t>
          </a:r>
          <a:r>
            <a:rPr lang="de-DE" sz="1400"/>
            <a:t>Excel </a:t>
          </a:r>
          <a:r>
            <a:rPr lang="ru-RU" sz="1400"/>
            <a:t>или специальной статистической программе.</a:t>
          </a:r>
        </a:p>
        <a:p>
          <a:r>
            <a:rPr lang="ru-RU" sz="1400"/>
            <a:t>9. При</a:t>
          </a:r>
          <a:r>
            <a:rPr lang="ru-RU" sz="1400" baseline="0"/>
            <a:t> копировании ячеек  столбца С, который содержит </a:t>
          </a:r>
          <a:r>
            <a:rPr lang="ru-RU" sz="1400" b="1" baseline="0"/>
            <a:t>формулы</a:t>
          </a:r>
          <a:r>
            <a:rPr lang="ru-RU" sz="1400" baseline="0"/>
            <a:t>, необходимо соблюдать правила сохранения именно чисел.</a:t>
          </a:r>
        </a:p>
        <a:p>
          <a:r>
            <a:rPr lang="ru-RU" sz="1400" baseline="0"/>
            <a:t>  </a:t>
          </a:r>
          <a:r>
            <a:rPr lang="ru-RU" sz="1400"/>
            <a:t>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&#1044;&#1086;&#1082;&#1091;&#1084;&#1077;&#1085;&#1090;&#1099;/&#1057;&#1090;&#1072;&#1090;&#1080;&#1089;&#1090;&#1080;&#1082;&#1072;/&#1056;&#1077;&#1072;&#1083;&#1100;&#1085;&#1099;&#1077;%20&#1074;&#1099;&#1073;&#1086;&#1088;&#1082;&#1080;/&#1054;&#1087;&#1080;&#1089;&#1072;&#1090;&#1077;&#1083;&#1100;&#1085;&#1072;&#1103;%20&#1089;&#1090;&#1072;&#1090;&#1080;&#1089;&#1090;&#1080;&#1082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&#1044;&#1086;&#1082;&#1091;&#1084;&#1077;&#1085;&#1090;&#1099;/&#1057;&#1090;&#1072;&#1090;&#1080;&#1089;&#1090;&#1080;&#1082;&#1072;/1%20&#1052;&#1086;&#1103;%20&#1101;&#1085;&#1094;&#1080;&#1082;&#1083;&#1086;&#1087;&#1077;&#1076;&#1080;&#1103;/&#1058;&#1077;&#1089;&#1090;&#1099;%20&#1085;&#1072;%20&#1085;&#1086;&#1088;&#1084;&#1072;&#1083;&#1100;&#1085;&#1086;&#1089;&#1090;&#1100;/&#1053;&#1086;&#1088;&#1084;&#1072;&#1083;&#1100;&#1085;&#1086;&#1089;&#1090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STAT Commands"/>
      <sheetName val="Описание"/>
      <sheetName val="A-B"/>
      <sheetName val="Гистограмма"/>
      <sheetName val="Корреляция"/>
      <sheetName val="Справочные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cell"/>
      <sheetName val="Attestat"/>
      <sheetName val="NCSS"/>
      <sheetName val="Statistica"/>
      <sheetName val="Histogram_HID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Я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tabSelected="1" zoomScale="80" zoomScaleNormal="80" workbookViewId="0">
      <selection activeCell="G30" sqref="G30"/>
    </sheetView>
  </sheetViews>
  <sheetFormatPr defaultRowHeight="15.75" x14ac:dyDescent="0.25"/>
  <cols>
    <col min="1" max="1" width="8.5703125" style="33" customWidth="1"/>
    <col min="2" max="2" width="52" style="1" customWidth="1"/>
    <col min="3" max="3" width="11.7109375" style="1" customWidth="1"/>
    <col min="4" max="4" width="9.140625" style="3" customWidth="1"/>
    <col min="5" max="6" width="10.28515625" style="1" customWidth="1"/>
    <col min="7" max="7" width="9.140625" style="1"/>
    <col min="8" max="8" width="8.7109375" style="1" customWidth="1"/>
    <col min="9" max="9" width="9.5703125" style="2" customWidth="1"/>
    <col min="10" max="16384" width="9.140625" style="1"/>
  </cols>
  <sheetData>
    <row r="1" spans="1:7" ht="19.5" thickBot="1" x14ac:dyDescent="0.3">
      <c r="A1" s="31">
        <v>4.5999999999999996</v>
      </c>
      <c r="B1" s="30" t="s">
        <v>24</v>
      </c>
      <c r="C1" s="29" t="s">
        <v>23</v>
      </c>
      <c r="E1" s="27"/>
      <c r="F1" s="27"/>
    </row>
    <row r="2" spans="1:7" ht="18.75" x14ac:dyDescent="0.3">
      <c r="A2" s="31">
        <v>4.8</v>
      </c>
      <c r="B2" s="15" t="s">
        <v>22</v>
      </c>
      <c r="C2" s="28">
        <f>COUNT(A:A)</f>
        <v>64</v>
      </c>
      <c r="E2" s="27"/>
      <c r="F2" s="27"/>
    </row>
    <row r="3" spans="1:7" ht="18.75" x14ac:dyDescent="0.3">
      <c r="A3" s="31">
        <v>4.8</v>
      </c>
      <c r="B3" s="14" t="s">
        <v>21</v>
      </c>
      <c r="C3" s="19">
        <f>MIN(A:A)</f>
        <v>4.5999999999999996</v>
      </c>
      <c r="E3" s="27"/>
      <c r="F3" s="27"/>
    </row>
    <row r="4" spans="1:7" ht="18.75" x14ac:dyDescent="0.3">
      <c r="A4" s="31">
        <v>5</v>
      </c>
      <c r="B4" s="14" t="s">
        <v>20</v>
      </c>
      <c r="C4" s="19">
        <f>MAX(A:A)</f>
        <v>16.899999999999999</v>
      </c>
      <c r="G4" s="26"/>
    </row>
    <row r="5" spans="1:7" ht="18.75" x14ac:dyDescent="0.3">
      <c r="A5" s="31">
        <v>5.2</v>
      </c>
      <c r="B5" s="22" t="s">
        <v>19</v>
      </c>
      <c r="C5" s="19">
        <f>AVERAGE(A:A)</f>
        <v>7.610937500000003</v>
      </c>
      <c r="E5" s="25"/>
      <c r="F5" s="25"/>
    </row>
    <row r="6" spans="1:7" ht="18.75" x14ac:dyDescent="0.3">
      <c r="A6" s="31">
        <v>5.3</v>
      </c>
      <c r="B6" s="14" t="s">
        <v>18</v>
      </c>
      <c r="C6" s="19">
        <f>STDEV(A:A)</f>
        <v>2.1877811610693865</v>
      </c>
    </row>
    <row r="7" spans="1:7" ht="18.75" x14ac:dyDescent="0.3">
      <c r="A7" s="31">
        <v>5.4</v>
      </c>
      <c r="B7" s="24" t="s">
        <v>17</v>
      </c>
      <c r="C7" s="23">
        <f>(TINV(0.05,(C2-1)))*(C6/(C2^0.5))</f>
        <v>0.54649147404100684</v>
      </c>
    </row>
    <row r="8" spans="1:7" ht="18.75" customHeight="1" x14ac:dyDescent="0.3">
      <c r="A8" s="31">
        <v>5.5</v>
      </c>
      <c r="B8" s="22" t="s">
        <v>16</v>
      </c>
      <c r="C8" s="19">
        <f>MEDIAN(A:A)</f>
        <v>7.3</v>
      </c>
    </row>
    <row r="9" spans="1:7" ht="18.75" x14ac:dyDescent="0.3">
      <c r="A9" s="31">
        <v>5.6</v>
      </c>
      <c r="B9" s="14" t="s">
        <v>15</v>
      </c>
      <c r="C9" s="19">
        <f>PERCENTILE(A:A,0.25)</f>
        <v>6.0749999999999993</v>
      </c>
    </row>
    <row r="10" spans="1:7" ht="18.75" x14ac:dyDescent="0.3">
      <c r="A10" s="31">
        <v>5.7</v>
      </c>
      <c r="B10" s="14" t="s">
        <v>14</v>
      </c>
      <c r="C10" s="19">
        <f>PERCENTILE(A:A,0.75)</f>
        <v>8.625</v>
      </c>
    </row>
    <row r="11" spans="1:7" ht="18.75" x14ac:dyDescent="0.3">
      <c r="A11" s="31">
        <v>5.7</v>
      </c>
      <c r="B11" s="12" t="s">
        <v>13</v>
      </c>
      <c r="C11" s="34">
        <f>INDEX(A:A,(0.5*(C2-1-1.96*SQRT(C2))))</f>
        <v>6.4</v>
      </c>
    </row>
    <row r="12" spans="1:7" ht="19.5" thickBot="1" x14ac:dyDescent="0.35">
      <c r="A12" s="31">
        <v>5.8</v>
      </c>
      <c r="B12" s="11" t="s">
        <v>12</v>
      </c>
      <c r="C12" s="35">
        <f>INDEX(A:A,(C2+1-0.5*(C2-1-1.96*SQRT(C2))))</f>
        <v>8</v>
      </c>
    </row>
    <row r="13" spans="1:7" ht="18.75" x14ac:dyDescent="0.3">
      <c r="A13" s="31">
        <v>5.9</v>
      </c>
      <c r="B13" s="15" t="s">
        <v>11</v>
      </c>
      <c r="C13" s="21">
        <f>C6/C5</f>
        <v>0.28745225684344217</v>
      </c>
    </row>
    <row r="14" spans="1:7" ht="18.75" x14ac:dyDescent="0.3">
      <c r="A14" s="31">
        <v>5.9</v>
      </c>
      <c r="B14" s="20" t="s">
        <v>26</v>
      </c>
      <c r="C14" s="19">
        <f>C6/SQRT(C2)</f>
        <v>0.27347264513367331</v>
      </c>
    </row>
    <row r="15" spans="1:7" ht="18.75" x14ac:dyDescent="0.3">
      <c r="A15" s="31">
        <v>5.9</v>
      </c>
      <c r="B15" s="14" t="s">
        <v>10</v>
      </c>
      <c r="C15" s="18">
        <f>SKEW(A:A)</f>
        <v>1.5970272496716642</v>
      </c>
    </row>
    <row r="16" spans="1:7" ht="19.5" thickBot="1" x14ac:dyDescent="0.35">
      <c r="A16" s="31">
        <v>6</v>
      </c>
      <c r="B16" s="17" t="s">
        <v>9</v>
      </c>
      <c r="C16" s="16">
        <f>KURT(A:A)</f>
        <v>4.2598429070243471</v>
      </c>
    </row>
    <row r="17" spans="1:10" ht="18.75" x14ac:dyDescent="0.3">
      <c r="A17" s="31">
        <v>6.1</v>
      </c>
      <c r="B17" s="15" t="s">
        <v>8</v>
      </c>
      <c r="C17" s="36">
        <f>C5+C6</f>
        <v>9.7987186610693904</v>
      </c>
    </row>
    <row r="18" spans="1:10" ht="18.75" x14ac:dyDescent="0.3">
      <c r="A18" s="31">
        <v>6.1</v>
      </c>
      <c r="B18" s="14" t="s">
        <v>7</v>
      </c>
      <c r="C18" s="19">
        <f>PERCENTILE(A:A,0.84)</f>
        <v>9.4919999999999991</v>
      </c>
    </row>
    <row r="19" spans="1:10" ht="18.75" x14ac:dyDescent="0.3">
      <c r="A19" s="31">
        <v>6.2</v>
      </c>
      <c r="B19" s="14" t="s">
        <v>6</v>
      </c>
      <c r="C19" s="19">
        <f>C5-C6</f>
        <v>5.4231563389306165</v>
      </c>
    </row>
    <row r="20" spans="1:10" ht="18.75" x14ac:dyDescent="0.3">
      <c r="A20" s="31">
        <v>6.2</v>
      </c>
      <c r="B20" s="14" t="s">
        <v>5</v>
      </c>
      <c r="C20" s="19">
        <f>PERCENTILE(A:A,0.16)</f>
        <v>5.7080000000000002</v>
      </c>
    </row>
    <row r="21" spans="1:10" ht="18.75" x14ac:dyDescent="0.3">
      <c r="A21" s="31">
        <v>6.3</v>
      </c>
      <c r="B21" s="13" t="s">
        <v>4</v>
      </c>
      <c r="C21" s="37">
        <f>C5+2*C6</f>
        <v>11.986499822138775</v>
      </c>
    </row>
    <row r="22" spans="1:10" ht="18.75" x14ac:dyDescent="0.3">
      <c r="A22" s="31">
        <v>6.3</v>
      </c>
      <c r="B22" s="12" t="s">
        <v>3</v>
      </c>
      <c r="C22" s="38">
        <f>PERCENTILE(A:A,0.975)</f>
        <v>12.712499999999999</v>
      </c>
    </row>
    <row r="23" spans="1:10" ht="18.75" x14ac:dyDescent="0.3">
      <c r="A23" s="31">
        <v>6.4</v>
      </c>
      <c r="B23" s="12" t="s">
        <v>2</v>
      </c>
      <c r="C23" s="38">
        <f>C5-2*C6</f>
        <v>3.2353751778612301</v>
      </c>
    </row>
    <row r="24" spans="1:10" ht="19.5" thickBot="1" x14ac:dyDescent="0.35">
      <c r="A24" s="31">
        <v>6.5</v>
      </c>
      <c r="B24" s="11" t="s">
        <v>1</v>
      </c>
      <c r="C24" s="39">
        <f>PERCENTILE(A:A,0.025)</f>
        <v>4.8</v>
      </c>
    </row>
    <row r="25" spans="1:10" ht="18.75" x14ac:dyDescent="0.3">
      <c r="A25" s="31">
        <v>6.6</v>
      </c>
      <c r="B25" s="10" t="s">
        <v>0</v>
      </c>
      <c r="C25" s="9">
        <f>1+(3.32*LOG10(C2))</f>
        <v>6.9965175136265048</v>
      </c>
    </row>
    <row r="26" spans="1:10" ht="15.75" customHeight="1" x14ac:dyDescent="0.25">
      <c r="A26" s="31">
        <v>6.7</v>
      </c>
      <c r="D26" s="1"/>
      <c r="G26" s="5"/>
      <c r="I26" s="8"/>
    </row>
    <row r="27" spans="1:10" ht="15.75" customHeight="1" x14ac:dyDescent="0.3">
      <c r="A27" s="31">
        <v>6.8</v>
      </c>
      <c r="B27" s="40" t="s">
        <v>25</v>
      </c>
      <c r="D27" s="1"/>
      <c r="E27" s="6"/>
      <c r="F27" s="6"/>
      <c r="G27" s="7"/>
      <c r="I27" s="4"/>
      <c r="J27" s="5"/>
    </row>
    <row r="28" spans="1:10" ht="15.75" customHeight="1" x14ac:dyDescent="0.3">
      <c r="A28" s="31">
        <v>6.9</v>
      </c>
      <c r="D28" s="1"/>
      <c r="E28" s="6"/>
      <c r="F28" s="6"/>
      <c r="G28" s="5"/>
      <c r="I28" s="4"/>
      <c r="J28" s="5"/>
    </row>
    <row r="29" spans="1:10" ht="15.75" customHeight="1" x14ac:dyDescent="0.3">
      <c r="A29" s="31">
        <v>6.9</v>
      </c>
      <c r="G29" s="5"/>
      <c r="I29" s="4"/>
    </row>
    <row r="30" spans="1:10" ht="15.75" customHeight="1" x14ac:dyDescent="0.3">
      <c r="A30" s="31">
        <v>7.3</v>
      </c>
      <c r="G30" s="5"/>
      <c r="I30" s="4"/>
    </row>
    <row r="31" spans="1:10" x14ac:dyDescent="0.25">
      <c r="A31" s="31">
        <v>7.3</v>
      </c>
    </row>
    <row r="32" spans="1:10" x14ac:dyDescent="0.25">
      <c r="A32" s="31">
        <v>7.3</v>
      </c>
    </row>
    <row r="33" spans="1:9" x14ac:dyDescent="0.25">
      <c r="A33" s="31">
        <v>7.3</v>
      </c>
    </row>
    <row r="34" spans="1:9" x14ac:dyDescent="0.25">
      <c r="A34" s="31">
        <v>7.3</v>
      </c>
    </row>
    <row r="35" spans="1:9" x14ac:dyDescent="0.25">
      <c r="A35" s="31">
        <v>7.4</v>
      </c>
    </row>
    <row r="36" spans="1:9" x14ac:dyDescent="0.25">
      <c r="A36" s="31">
        <v>7.4</v>
      </c>
    </row>
    <row r="37" spans="1:9" x14ac:dyDescent="0.25">
      <c r="A37" s="31">
        <v>7.4</v>
      </c>
    </row>
    <row r="38" spans="1:9" x14ac:dyDescent="0.25">
      <c r="A38" s="31">
        <v>7.5</v>
      </c>
      <c r="H38" s="2"/>
      <c r="I38" s="1"/>
    </row>
    <row r="39" spans="1:9" x14ac:dyDescent="0.25">
      <c r="A39" s="31">
        <v>7.5</v>
      </c>
      <c r="H39" s="2"/>
      <c r="I39" s="1"/>
    </row>
    <row r="40" spans="1:9" x14ac:dyDescent="0.25">
      <c r="A40" s="31">
        <v>7.8</v>
      </c>
    </row>
    <row r="41" spans="1:9" x14ac:dyDescent="0.25">
      <c r="A41" s="31">
        <v>8</v>
      </c>
    </row>
    <row r="42" spans="1:9" x14ac:dyDescent="0.25">
      <c r="A42" s="31">
        <v>8.1</v>
      </c>
    </row>
    <row r="43" spans="1:9" x14ac:dyDescent="0.25">
      <c r="A43" s="31">
        <v>8.1</v>
      </c>
    </row>
    <row r="44" spans="1:9" x14ac:dyDescent="0.25">
      <c r="A44" s="31">
        <v>8.1</v>
      </c>
    </row>
    <row r="45" spans="1:9" x14ac:dyDescent="0.25">
      <c r="A45" s="31">
        <v>8.3000000000000007</v>
      </c>
    </row>
    <row r="46" spans="1:9" x14ac:dyDescent="0.25">
      <c r="A46" s="31">
        <v>8.4</v>
      </c>
    </row>
    <row r="47" spans="1:9" x14ac:dyDescent="0.25">
      <c r="A47" s="31">
        <v>8.5</v>
      </c>
    </row>
    <row r="48" spans="1:9" x14ac:dyDescent="0.25">
      <c r="A48" s="31">
        <v>8.6</v>
      </c>
    </row>
    <row r="49" spans="1:1" x14ac:dyDescent="0.25">
      <c r="A49" s="31">
        <v>8.6999999999999993</v>
      </c>
    </row>
    <row r="50" spans="1:1" x14ac:dyDescent="0.25">
      <c r="A50" s="31">
        <v>8.9</v>
      </c>
    </row>
    <row r="51" spans="1:1" x14ac:dyDescent="0.25">
      <c r="A51" s="31">
        <v>9</v>
      </c>
    </row>
    <row r="52" spans="1:1" x14ac:dyDescent="0.25">
      <c r="A52" s="31">
        <v>9.1</v>
      </c>
    </row>
    <row r="53" spans="1:1" x14ac:dyDescent="0.25">
      <c r="A53" s="31">
        <v>9.4</v>
      </c>
    </row>
    <row r="54" spans="1:1" x14ac:dyDescent="0.25">
      <c r="A54" s="31">
        <v>9.5</v>
      </c>
    </row>
    <row r="55" spans="1:1" x14ac:dyDescent="0.25">
      <c r="A55" s="31">
        <v>9.6</v>
      </c>
    </row>
    <row r="56" spans="1:1" x14ac:dyDescent="0.25">
      <c r="A56" s="31">
        <v>9.8000000000000007</v>
      </c>
    </row>
    <row r="57" spans="1:1" x14ac:dyDescent="0.25">
      <c r="A57" s="31">
        <v>10.199999999999999</v>
      </c>
    </row>
    <row r="58" spans="1:1" x14ac:dyDescent="0.25">
      <c r="A58" s="31">
        <v>10.3</v>
      </c>
    </row>
    <row r="59" spans="1:1" x14ac:dyDescent="0.25">
      <c r="A59" s="31">
        <v>10.4</v>
      </c>
    </row>
    <row r="60" spans="1:1" x14ac:dyDescent="0.25">
      <c r="A60" s="31">
        <v>10.5</v>
      </c>
    </row>
    <row r="61" spans="1:1" x14ac:dyDescent="0.25">
      <c r="A61" s="31">
        <v>10.6</v>
      </c>
    </row>
    <row r="62" spans="1:1" x14ac:dyDescent="0.25">
      <c r="A62" s="31">
        <v>12.5</v>
      </c>
    </row>
    <row r="63" spans="1:1" x14ac:dyDescent="0.25">
      <c r="A63" s="31">
        <v>13</v>
      </c>
    </row>
    <row r="64" spans="1:1" x14ac:dyDescent="0.25">
      <c r="A64" s="31">
        <v>16.899999999999999</v>
      </c>
    </row>
    <row r="65" spans="1:1" x14ac:dyDescent="0.25">
      <c r="A65" s="32"/>
    </row>
    <row r="66" spans="1:1" x14ac:dyDescent="0.25">
      <c r="A66" s="32"/>
    </row>
    <row r="67" spans="1:1" x14ac:dyDescent="0.25">
      <c r="A67" s="32"/>
    </row>
    <row r="68" spans="1:1" x14ac:dyDescent="0.25">
      <c r="A68" s="32"/>
    </row>
    <row r="69" spans="1:1" x14ac:dyDescent="0.25">
      <c r="A69" s="32"/>
    </row>
    <row r="70" spans="1:1" x14ac:dyDescent="0.25">
      <c r="A70" s="32"/>
    </row>
    <row r="71" spans="1:1" x14ac:dyDescent="0.25">
      <c r="A71" s="32"/>
    </row>
    <row r="72" spans="1:1" x14ac:dyDescent="0.25">
      <c r="A72" s="32"/>
    </row>
    <row r="73" spans="1:1" x14ac:dyDescent="0.25">
      <c r="A73" s="32"/>
    </row>
    <row r="74" spans="1:1" x14ac:dyDescent="0.25">
      <c r="A74" s="32"/>
    </row>
    <row r="75" spans="1:1" x14ac:dyDescent="0.25">
      <c r="A75" s="32"/>
    </row>
    <row r="76" spans="1:1" x14ac:dyDescent="0.25">
      <c r="A76" s="32"/>
    </row>
    <row r="77" spans="1:1" x14ac:dyDescent="0.25">
      <c r="A77" s="32"/>
    </row>
    <row r="78" spans="1:1" x14ac:dyDescent="0.25">
      <c r="A78" s="32"/>
    </row>
    <row r="79" spans="1:1" x14ac:dyDescent="0.25">
      <c r="A79" s="32"/>
    </row>
    <row r="80" spans="1:1" x14ac:dyDescent="0.25">
      <c r="A80" s="32"/>
    </row>
    <row r="81" spans="1:1" x14ac:dyDescent="0.25">
      <c r="A81" s="32"/>
    </row>
    <row r="82" spans="1:1" x14ac:dyDescent="0.25">
      <c r="A82" s="32"/>
    </row>
    <row r="83" spans="1:1" x14ac:dyDescent="0.25">
      <c r="A83" s="32"/>
    </row>
    <row r="84" spans="1:1" x14ac:dyDescent="0.25">
      <c r="A84" s="32"/>
    </row>
    <row r="85" spans="1:1" x14ac:dyDescent="0.25">
      <c r="A85" s="32"/>
    </row>
    <row r="86" spans="1:1" x14ac:dyDescent="0.25">
      <c r="A86" s="32"/>
    </row>
    <row r="87" spans="1:1" x14ac:dyDescent="0.25">
      <c r="A87" s="32"/>
    </row>
    <row r="88" spans="1:1" x14ac:dyDescent="0.25">
      <c r="A88" s="32"/>
    </row>
    <row r="89" spans="1:1" x14ac:dyDescent="0.25">
      <c r="A89" s="32"/>
    </row>
    <row r="90" spans="1:1" x14ac:dyDescent="0.25">
      <c r="A90" s="32"/>
    </row>
    <row r="91" spans="1:1" x14ac:dyDescent="0.25">
      <c r="A91" s="32"/>
    </row>
    <row r="92" spans="1:1" x14ac:dyDescent="0.25">
      <c r="A92" s="32"/>
    </row>
    <row r="93" spans="1:1" x14ac:dyDescent="0.25">
      <c r="A93" s="32"/>
    </row>
    <row r="94" spans="1:1" x14ac:dyDescent="0.25">
      <c r="A94" s="32"/>
    </row>
    <row r="95" spans="1:1" x14ac:dyDescent="0.25">
      <c r="A95" s="32"/>
    </row>
    <row r="96" spans="1:1" x14ac:dyDescent="0.25">
      <c r="A96" s="32"/>
    </row>
    <row r="97" spans="1:1" x14ac:dyDescent="0.25">
      <c r="A97" s="32"/>
    </row>
    <row r="98" spans="1:1" x14ac:dyDescent="0.25">
      <c r="A98" s="32"/>
    </row>
    <row r="99" spans="1:1" x14ac:dyDescent="0.25">
      <c r="A99" s="32"/>
    </row>
  </sheetData>
  <pageMargins left="0.7" right="0.7" top="0.75" bottom="0.75" header="0.3" footer="0.3"/>
  <pageSetup paperSize="9" orientation="portrait" horizontalDpi="300" verticalDpi="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выборка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2015-09-23T09:23:25Z</dcterms:modified>
</cp:coreProperties>
</file>